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9420" windowHeight="67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57" i="1" l="1"/>
  <c r="G57" i="1"/>
  <c r="F55" i="1" l="1"/>
  <c r="I55" i="1" s="1"/>
  <c r="J55" i="1" s="1"/>
  <c r="F54" i="1"/>
  <c r="G54" i="1" s="1"/>
  <c r="F53" i="1"/>
  <c r="G53" i="1" s="1"/>
  <c r="F52" i="1"/>
  <c r="G52" i="1" s="1"/>
  <c r="F51" i="1"/>
  <c r="I51" i="1" s="1"/>
  <c r="J51" i="1" s="1"/>
  <c r="F50" i="1"/>
  <c r="G50" i="1" s="1"/>
  <c r="F49" i="1"/>
  <c r="I49" i="1" s="1"/>
  <c r="J49" i="1" s="1"/>
  <c r="F48" i="1"/>
  <c r="G48" i="1" s="1"/>
  <c r="F47" i="1"/>
  <c r="I47" i="1" s="1"/>
  <c r="J47" i="1" s="1"/>
  <c r="F46" i="1"/>
  <c r="G46" i="1" s="1"/>
  <c r="F45" i="1"/>
  <c r="I45" i="1" s="1"/>
  <c r="J45" i="1" s="1"/>
  <c r="F44" i="1"/>
  <c r="G44" i="1" s="1"/>
  <c r="F43" i="1"/>
  <c r="I43" i="1" s="1"/>
  <c r="J43" i="1" s="1"/>
  <c r="F42" i="1"/>
  <c r="G42" i="1" s="1"/>
  <c r="F41" i="1"/>
  <c r="I41" i="1" s="1"/>
  <c r="J41" i="1" s="1"/>
  <c r="F40" i="1"/>
  <c r="G40" i="1" s="1"/>
  <c r="F39" i="1"/>
  <c r="I39" i="1" s="1"/>
  <c r="J39" i="1" s="1"/>
  <c r="F38" i="1"/>
  <c r="G38" i="1" s="1"/>
  <c r="F37" i="1"/>
  <c r="G37" i="1" s="1"/>
  <c r="F36" i="1"/>
  <c r="G36" i="1" s="1"/>
  <c r="F35" i="1"/>
  <c r="I35" i="1" s="1"/>
  <c r="J35" i="1" s="1"/>
  <c r="F34" i="1"/>
  <c r="G34" i="1" s="1"/>
  <c r="F33" i="1"/>
  <c r="I33" i="1" s="1"/>
  <c r="J33" i="1" s="1"/>
  <c r="F32" i="1"/>
  <c r="G32" i="1" s="1"/>
  <c r="F31" i="1"/>
  <c r="I31" i="1" s="1"/>
  <c r="J31" i="1" s="1"/>
  <c r="I38" i="1" l="1"/>
  <c r="J38" i="1" s="1"/>
  <c r="I46" i="1"/>
  <c r="J46" i="1" s="1"/>
  <c r="I54" i="1"/>
  <c r="J54" i="1" s="1"/>
  <c r="I32" i="1"/>
  <c r="J32" i="1" s="1"/>
  <c r="I36" i="1"/>
  <c r="J36" i="1" s="1"/>
  <c r="I40" i="1"/>
  <c r="J40" i="1" s="1"/>
  <c r="I44" i="1"/>
  <c r="J44" i="1" s="1"/>
  <c r="I48" i="1"/>
  <c r="J48" i="1" s="1"/>
  <c r="I52" i="1"/>
  <c r="J52" i="1" s="1"/>
  <c r="I34" i="1"/>
  <c r="J34" i="1" s="1"/>
  <c r="I42" i="1"/>
  <c r="J42" i="1" s="1"/>
  <c r="I50" i="1"/>
  <c r="J50" i="1" s="1"/>
  <c r="I37" i="1"/>
  <c r="J37" i="1" s="1"/>
  <c r="G33" i="1"/>
  <c r="G41" i="1"/>
  <c r="G45" i="1"/>
  <c r="G49" i="1"/>
  <c r="G55" i="1"/>
  <c r="I53" i="1"/>
  <c r="J53" i="1" s="1"/>
  <c r="G31" i="1"/>
  <c r="G35" i="1"/>
  <c r="G39" i="1"/>
  <c r="G43" i="1"/>
  <c r="G47" i="1"/>
  <c r="G51" i="1"/>
  <c r="J56" i="1" l="1"/>
  <c r="G56" i="1"/>
  <c r="F19" i="1" l="1"/>
  <c r="I19" i="1" s="1"/>
  <c r="J19" i="1" s="1"/>
  <c r="F18" i="1"/>
  <c r="I18" i="1" s="1"/>
  <c r="J18" i="1" s="1"/>
  <c r="F17" i="1"/>
  <c r="I17" i="1" s="1"/>
  <c r="J17" i="1" s="1"/>
  <c r="G17" i="1" l="1"/>
  <c r="G19" i="1"/>
  <c r="G18" i="1"/>
  <c r="F24" i="1"/>
  <c r="G24" i="1" s="1"/>
  <c r="F14" i="1"/>
  <c r="I14" i="1" s="1"/>
  <c r="J14" i="1" s="1"/>
  <c r="F16" i="1"/>
  <c r="I16" i="1" s="1"/>
  <c r="J16" i="1" s="1"/>
  <c r="F15" i="1"/>
  <c r="I15" i="1" s="1"/>
  <c r="J15" i="1" s="1"/>
  <c r="F13" i="1"/>
  <c r="G13" i="1" s="1"/>
  <c r="F27" i="1"/>
  <c r="I27" i="1" s="1"/>
  <c r="J27" i="1" s="1"/>
  <c r="F5" i="1"/>
  <c r="G5" i="1" s="1"/>
  <c r="I24" i="1" l="1"/>
  <c r="J24" i="1" s="1"/>
  <c r="G14" i="1"/>
  <c r="I13" i="1"/>
  <c r="J13" i="1" s="1"/>
  <c r="G27" i="1"/>
  <c r="G15" i="1"/>
  <c r="G16" i="1"/>
  <c r="I5" i="1"/>
  <c r="J5" i="1" s="1"/>
  <c r="F22" i="1"/>
  <c r="G22" i="1" s="1"/>
  <c r="I22" i="1" l="1"/>
  <c r="J22" i="1" s="1"/>
  <c r="F26" i="1"/>
  <c r="G26" i="1" s="1"/>
  <c r="F25" i="1"/>
  <c r="G25" i="1" s="1"/>
  <c r="I26" i="1" l="1"/>
  <c r="J26" i="1" s="1"/>
  <c r="I25" i="1"/>
  <c r="J25" i="1" s="1"/>
  <c r="F10" i="1"/>
  <c r="I10" i="1" s="1"/>
  <c r="J10" i="1" s="1"/>
  <c r="G10" i="1"/>
  <c r="F23" i="1" l="1"/>
  <c r="I23" i="1" s="1"/>
  <c r="J23" i="1" s="1"/>
  <c r="F21" i="1"/>
  <c r="G21" i="1" s="1"/>
  <c r="F20" i="1"/>
  <c r="G20" i="1" s="1"/>
  <c r="F12" i="1"/>
  <c r="G12" i="1" s="1"/>
  <c r="F11" i="1"/>
  <c r="G11" i="1" s="1"/>
  <c r="F9" i="1"/>
  <c r="I9" i="1" s="1"/>
  <c r="J9" i="1" s="1"/>
  <c r="F8" i="1"/>
  <c r="G8" i="1" s="1"/>
  <c r="F7" i="1"/>
  <c r="G7" i="1" s="1"/>
  <c r="F6" i="1"/>
  <c r="G6" i="1" s="1"/>
  <c r="F4" i="1"/>
  <c r="G4" i="1" s="1"/>
  <c r="I11" i="1" l="1"/>
  <c r="J11" i="1" s="1"/>
  <c r="G9" i="1"/>
  <c r="I7" i="1"/>
  <c r="J7" i="1" s="1"/>
  <c r="I20" i="1"/>
  <c r="J20" i="1" s="1"/>
  <c r="G23" i="1"/>
  <c r="I21" i="1"/>
  <c r="J21" i="1" s="1"/>
  <c r="I12" i="1"/>
  <c r="J12" i="1" s="1"/>
  <c r="I8" i="1"/>
  <c r="J8" i="1" s="1"/>
  <c r="I4" i="1"/>
  <c r="J4" i="1" s="1"/>
  <c r="I6" i="1"/>
  <c r="J6" i="1" s="1"/>
  <c r="G28" i="1" l="1"/>
  <c r="J28" i="1"/>
</calcChain>
</file>

<file path=xl/sharedStrings.xml><?xml version="1.0" encoding="utf-8"?>
<sst xmlns="http://schemas.openxmlformats.org/spreadsheetml/2006/main" count="182" uniqueCount="101">
  <si>
    <t>Organism</t>
  </si>
  <si>
    <t>Model</t>
  </si>
  <si>
    <t>Compartment</t>
  </si>
  <si>
    <t>Bacillus subtilis 168</t>
  </si>
  <si>
    <t>iBsu1103</t>
  </si>
  <si>
    <t>Cytosol</t>
  </si>
  <si>
    <t>Escherichia coli K-12 MG1655</t>
  </si>
  <si>
    <t>iAF1260</t>
  </si>
  <si>
    <t>Periplasm</t>
  </si>
  <si>
    <t>iJO1366</t>
  </si>
  <si>
    <t>Escherichia coli W (ATCC 9637)</t>
  </si>
  <si>
    <t>iCA1273</t>
  </si>
  <si>
    <t>Synechococcus sp. PCC 7002</t>
  </si>
  <si>
    <t>syn7002</t>
  </si>
  <si>
    <t>Clostridium beijerinckii NCIMB 8052</t>
  </si>
  <si>
    <t>iCB925</t>
  </si>
  <si>
    <t>Phaeodactylum tricornutum</t>
  </si>
  <si>
    <t>tpj13081</t>
  </si>
  <si>
    <t>Mitochondria</t>
  </si>
  <si>
    <t>Neurospora crassa</t>
  </si>
  <si>
    <t>pcbi.1003126.s001</t>
  </si>
  <si>
    <t>Saccharomyces cerevisiae Yeast v6.0</t>
  </si>
  <si>
    <t>yeast_7.5_cobra</t>
  </si>
  <si>
    <t>Homo sapiens</t>
  </si>
  <si>
    <t>recon2model.v02</t>
  </si>
  <si>
    <t>Average</t>
  </si>
  <si>
    <t xml:space="preserve">% Reactions Plotted Overall </t>
  </si>
  <si>
    <t>iJR904</t>
  </si>
  <si>
    <t>Nucleus</t>
  </si>
  <si>
    <t>Peroxisome</t>
  </si>
  <si>
    <t>Glyoxysome</t>
  </si>
  <si>
    <t>GEMs from Model Collection</t>
  </si>
  <si>
    <t>GEMs from Model SEED</t>
  </si>
  <si>
    <t>Agrobacterium tumefaciens str. C58</t>
  </si>
  <si>
    <t>Seed176299.3</t>
  </si>
  <si>
    <t>Bifidobacterium longum NCC2705</t>
  </si>
  <si>
    <t>Seed206672.1</t>
  </si>
  <si>
    <t>Blochmannia floridanus</t>
  </si>
  <si>
    <t>Seed203907.1</t>
  </si>
  <si>
    <t>Buchnera aphidicola str. APS (Acyrthosiphonpisum)</t>
  </si>
  <si>
    <t>Seed107806.1</t>
  </si>
  <si>
    <t>Campylobacter jejuni subsp. jejuni NCTC 11168</t>
  </si>
  <si>
    <t>Seed192222.1</t>
  </si>
  <si>
    <t>Caulobacter crescentus CB15</t>
  </si>
  <si>
    <t>Seed190650.1</t>
  </si>
  <si>
    <t>Chlamydophila pneumoniae AR39</t>
  </si>
  <si>
    <t>Seed115711.7</t>
  </si>
  <si>
    <t>Corynebacterium glutamicum ATCC 13032</t>
  </si>
  <si>
    <t>Seed196627.4</t>
  </si>
  <si>
    <t>Desulfovibrio desulfuricans G20</t>
  </si>
  <si>
    <t>Seed207559.3</t>
  </si>
  <si>
    <t>Escherichia coli K12</t>
  </si>
  <si>
    <t>Seed83333.1</t>
  </si>
  <si>
    <t>Francisella tularensis subsp. tularensis Schu 4</t>
  </si>
  <si>
    <t>Seed177416.3</t>
  </si>
  <si>
    <t>Frankia sp. Ccl3</t>
  </si>
  <si>
    <t>Seed106370.11</t>
  </si>
  <si>
    <t>Fusobacterium nucleatum subsp. nucleatum ATCC 25586</t>
  </si>
  <si>
    <t>Seed190304.1</t>
  </si>
  <si>
    <t>Leptospira interrogans serovar Lai str. 56601</t>
  </si>
  <si>
    <t>Seed189518.1</t>
  </si>
  <si>
    <t>Listeria monocytogenes EGD-e</t>
  </si>
  <si>
    <t>Seed169963.1</t>
  </si>
  <si>
    <t>Neisseria meningitidis MC58</t>
  </si>
  <si>
    <t>Seed122586.1</t>
  </si>
  <si>
    <t>Pseudomonas fluorescens PfO-1</t>
  </si>
  <si>
    <t>Seed205922.3</t>
  </si>
  <si>
    <t>Pseudomonas putida KT2440</t>
  </si>
  <si>
    <t>Seed160488.1</t>
  </si>
  <si>
    <t>Staphylococcus aureus subsp. aureus Mu50</t>
  </si>
  <si>
    <t>Seed158878.1</t>
  </si>
  <si>
    <t>Streptococcus pneumoniae R6</t>
  </si>
  <si>
    <t>Opt171101.1</t>
  </si>
  <si>
    <t>Streptococcus pyogenes M1 GAS</t>
  </si>
  <si>
    <t>Seed160490.1</t>
  </si>
  <si>
    <t>Tropheryma whipplei str. Twist</t>
  </si>
  <si>
    <t>Seed203267.1</t>
  </si>
  <si>
    <t>Vibrio vulnificus YJ016</t>
  </si>
  <si>
    <t>Seed196600.1</t>
  </si>
  <si>
    <t>Xanthomonas campestris pv. campestris str. ATCC 33913</t>
  </si>
  <si>
    <t>Seed190485.4</t>
  </si>
  <si>
    <t>Xylella fastidiosa 9a5c</t>
  </si>
  <si>
    <t>Seed160492.1</t>
  </si>
  <si>
    <t># of Reactions with IDs* not in Database</t>
  </si>
  <si>
    <t xml:space="preserve"># of Reactions Plotted </t>
  </si>
  <si>
    <t>Total # of Reactions with  IDs*</t>
  </si>
  <si>
    <t># of Reactions without IDs*</t>
  </si>
  <si>
    <t>Total# of  Reactions</t>
  </si>
  <si>
    <t xml:space="preserve">% Reactions with IDs* Plotted </t>
  </si>
  <si>
    <t>* IDs refers to KEGG IDs or ChEBI IDs in GEMs from Model Collection and Model SEED IDs such as "cpd00001" in GEMs from Model SEED</t>
  </si>
  <si>
    <t>% Reactions with IDs* Plotted = 100 * # of Reactions Plotted/(# of Reactions with IDs* not in Database + # of Reactions Plotted)</t>
  </si>
  <si>
    <t>% Reactions Plotted Overall = % Reactions with IDs* Plotted = 100 * # of Reactions Plotted/Total# of  Reactions in compartment</t>
  </si>
  <si>
    <t>Reactions can only be plotted if all metabolites have IDs. Reactions where all metabolites have IDs but are not present in our database are not plotted.</t>
  </si>
  <si>
    <t># of Reactions with Unidentifiable Compounds**</t>
  </si>
  <si>
    <t>Overall Average</t>
  </si>
  <si>
    <t xml:space="preserve">** No KEGG Id is available for one or more metabolites in this reaction. </t>
  </si>
  <si>
    <t>from GEMSiRV (Liao et al., 2012) online manual (http://sb.nhri.org.tw/GEMSiRV/en/Manual) and 13059_2009_2219_MOESM1_ESM.xls</t>
  </si>
  <si>
    <t>A table was compiled  matching KEGG IDs to ModelSEED IDs. Two sources of data were used; met_KEEGtoSEED-08022456.TXT file</t>
  </si>
  <si>
    <t xml:space="preserve">file from iBsu1103: a new genome-scale metabolic model of Bacillus subtilisbased on SEED annotations (Henry et al., 2009) Electronic </t>
  </si>
  <si>
    <t>supplementary material as well as some manual searches.</t>
  </si>
  <si>
    <t>Supplementary Table S2 - Percentage of Reactions Plotted in GEMs from Model Collection and Model SEED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</si>
</sst>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/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4" xfId="0" applyBorder="1"/>
    <xf numFmtId="0" fontId="0" fillId="0" borderId="7" xfId="0" applyBorder="1"/>
    <xf numFmtId="0" fontId="0" fillId="0" borderId="4" xfId="0" applyBorder="1" applyAlignment="1">
      <alignment wrapText="1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Fill="1" applyBorder="1"/>
    <xf numFmtId="0" fontId="0" fillId="0" borderId="9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abSelected="1" workbookViewId="0">
      <selection activeCell="C2" sqref="C2"/>
    </sheetView>
  </sheetViews>
  <sheetFormatPr defaultRowHeight="15" x14ac:dyDescent="0.25"/>
  <cols>
    <col min="1" max="1" width="34.5703125" customWidth="1"/>
    <col min="2" max="2" width="21.7109375" customWidth="1"/>
    <col min="3" max="3" width="17.85546875" customWidth="1"/>
    <col min="4" max="4" width="16.5703125" customWidth="1"/>
    <col min="5" max="5" width="11.7109375" customWidth="1"/>
    <col min="6" max="6" width="14.7109375" customWidth="1"/>
    <col min="7" max="7" width="13.140625" customWidth="1"/>
    <col min="8" max="8" width="15.42578125" customWidth="1"/>
    <col min="9" max="9" width="10.5703125" customWidth="1"/>
    <col min="10" max="10" width="12.7109375" customWidth="1"/>
  </cols>
  <sheetData>
    <row r="1" spans="1:10" s="2" customFormat="1" ht="28.5" customHeight="1" x14ac:dyDescent="0.4">
      <c r="A1" s="4" t="s">
        <v>100</v>
      </c>
    </row>
    <row r="2" spans="1:10" s="2" customFormat="1" ht="28.5" customHeight="1" thickBot="1" x14ac:dyDescent="0.4">
      <c r="A2" s="3" t="s">
        <v>31</v>
      </c>
    </row>
    <row r="3" spans="1:10" ht="48" customHeight="1" thickBot="1" x14ac:dyDescent="0.3">
      <c r="A3" s="5" t="s">
        <v>0</v>
      </c>
      <c r="B3" s="10" t="s">
        <v>1</v>
      </c>
      <c r="C3" s="13" t="s">
        <v>2</v>
      </c>
      <c r="D3" s="6" t="s">
        <v>83</v>
      </c>
      <c r="E3" s="15" t="s">
        <v>84</v>
      </c>
      <c r="F3" s="6" t="s">
        <v>85</v>
      </c>
      <c r="G3" s="15" t="s">
        <v>88</v>
      </c>
      <c r="H3" s="6" t="s">
        <v>86</v>
      </c>
      <c r="I3" s="15" t="s">
        <v>87</v>
      </c>
      <c r="J3" s="7" t="s">
        <v>26</v>
      </c>
    </row>
    <row r="4" spans="1:10" x14ac:dyDescent="0.25">
      <c r="A4" s="1" t="s">
        <v>3</v>
      </c>
      <c r="B4" s="11" t="s">
        <v>4</v>
      </c>
      <c r="C4" s="14" t="s">
        <v>5</v>
      </c>
      <c r="D4" s="12">
        <v>220</v>
      </c>
      <c r="E4" s="14">
        <v>626</v>
      </c>
      <c r="F4" s="12">
        <f>D4 + E4</f>
        <v>846</v>
      </c>
      <c r="G4" s="14">
        <f>100*E4/F4</f>
        <v>73.995271867612288</v>
      </c>
      <c r="H4" s="12">
        <v>310</v>
      </c>
      <c r="I4" s="14">
        <f>F4 + H4</f>
        <v>1156</v>
      </c>
      <c r="J4" s="8">
        <f>100*E4/I4</f>
        <v>54.1522491349481</v>
      </c>
    </row>
    <row r="5" spans="1:10" s="2" customFormat="1" x14ac:dyDescent="0.25">
      <c r="A5" s="2" t="s">
        <v>14</v>
      </c>
      <c r="B5" s="11" t="s">
        <v>15</v>
      </c>
      <c r="C5" s="14" t="s">
        <v>5</v>
      </c>
      <c r="D5" s="12">
        <v>98</v>
      </c>
      <c r="E5" s="14">
        <v>463</v>
      </c>
      <c r="F5" s="12">
        <f t="shared" ref="F5" si="0">D5 + E5</f>
        <v>561</v>
      </c>
      <c r="G5" s="14">
        <f t="shared" ref="G5" si="1">100*E5/F5</f>
        <v>82.531194295900178</v>
      </c>
      <c r="H5" s="12">
        <v>290</v>
      </c>
      <c r="I5" s="14">
        <f t="shared" ref="I5" si="2">F5 + H5</f>
        <v>851</v>
      </c>
      <c r="J5" s="8">
        <f t="shared" ref="J5" si="3">100*E5/I5</f>
        <v>54.406580493537014</v>
      </c>
    </row>
    <row r="6" spans="1:10" x14ac:dyDescent="0.25">
      <c r="A6" s="1" t="s">
        <v>6</v>
      </c>
      <c r="B6" s="11" t="s">
        <v>7</v>
      </c>
      <c r="C6" s="14" t="s">
        <v>5</v>
      </c>
      <c r="D6" s="12">
        <v>168</v>
      </c>
      <c r="E6" s="14">
        <v>719</v>
      </c>
      <c r="F6" s="12">
        <f t="shared" ref="F6:F26" si="4">D6 + E6</f>
        <v>887</v>
      </c>
      <c r="G6" s="14">
        <f t="shared" ref="G6:G26" si="5">100*E6/F6</f>
        <v>81.059751972942507</v>
      </c>
      <c r="H6" s="12">
        <v>272</v>
      </c>
      <c r="I6" s="14">
        <f t="shared" ref="I6:I26" si="6">F6 + H6</f>
        <v>1159</v>
      </c>
      <c r="J6" s="8">
        <f t="shared" ref="J6:J26" si="7">100*E6/I6</f>
        <v>62.036238136324421</v>
      </c>
    </row>
    <row r="7" spans="1:10" x14ac:dyDescent="0.25">
      <c r="A7" s="1" t="s">
        <v>6</v>
      </c>
      <c r="B7" s="11" t="s">
        <v>7</v>
      </c>
      <c r="C7" s="14" t="s">
        <v>8</v>
      </c>
      <c r="D7" s="12">
        <v>31</v>
      </c>
      <c r="E7" s="14">
        <v>84</v>
      </c>
      <c r="F7" s="12">
        <f t="shared" si="4"/>
        <v>115</v>
      </c>
      <c r="G7" s="14">
        <f t="shared" si="5"/>
        <v>73.043478260869563</v>
      </c>
      <c r="H7" s="12">
        <v>77</v>
      </c>
      <c r="I7" s="14">
        <f t="shared" si="6"/>
        <v>192</v>
      </c>
      <c r="J7" s="8">
        <f t="shared" si="7"/>
        <v>43.75</v>
      </c>
    </row>
    <row r="8" spans="1:10" x14ac:dyDescent="0.25">
      <c r="A8" s="1" t="s">
        <v>6</v>
      </c>
      <c r="B8" s="11" t="s">
        <v>9</v>
      </c>
      <c r="C8" s="14" t="s">
        <v>5</v>
      </c>
      <c r="D8" s="12">
        <v>246</v>
      </c>
      <c r="E8" s="14">
        <v>757</v>
      </c>
      <c r="F8" s="12">
        <f t="shared" si="4"/>
        <v>1003</v>
      </c>
      <c r="G8" s="14">
        <f t="shared" si="5"/>
        <v>75.473579262213363</v>
      </c>
      <c r="H8" s="12">
        <v>269</v>
      </c>
      <c r="I8" s="14">
        <f t="shared" si="6"/>
        <v>1272</v>
      </c>
      <c r="J8" s="8">
        <f t="shared" si="7"/>
        <v>59.512578616352201</v>
      </c>
    </row>
    <row r="9" spans="1:10" x14ac:dyDescent="0.25">
      <c r="A9" s="1" t="s">
        <v>6</v>
      </c>
      <c r="B9" s="11" t="s">
        <v>9</v>
      </c>
      <c r="C9" s="14" t="s">
        <v>8</v>
      </c>
      <c r="D9" s="12">
        <v>45</v>
      </c>
      <c r="E9" s="14">
        <v>90</v>
      </c>
      <c r="F9" s="12">
        <f t="shared" si="4"/>
        <v>135</v>
      </c>
      <c r="G9" s="14">
        <f t="shared" si="5"/>
        <v>66.666666666666671</v>
      </c>
      <c r="H9" s="12">
        <v>58</v>
      </c>
      <c r="I9" s="14">
        <f t="shared" si="6"/>
        <v>193</v>
      </c>
      <c r="J9" s="8">
        <f t="shared" si="7"/>
        <v>46.632124352331608</v>
      </c>
    </row>
    <row r="10" spans="1:10" s="2" customFormat="1" x14ac:dyDescent="0.25">
      <c r="A10" s="2" t="s">
        <v>6</v>
      </c>
      <c r="B10" s="11" t="s">
        <v>27</v>
      </c>
      <c r="C10" s="14" t="s">
        <v>5</v>
      </c>
      <c r="D10" s="12">
        <v>146</v>
      </c>
      <c r="E10" s="14">
        <v>477</v>
      </c>
      <c r="F10" s="12">
        <f t="shared" si="4"/>
        <v>623</v>
      </c>
      <c r="G10" s="14">
        <f t="shared" si="5"/>
        <v>76.565008025682189</v>
      </c>
      <c r="H10" s="12">
        <v>104</v>
      </c>
      <c r="I10" s="14">
        <f t="shared" si="6"/>
        <v>727</v>
      </c>
      <c r="J10" s="8">
        <f t="shared" si="7"/>
        <v>65.612104539202207</v>
      </c>
    </row>
    <row r="11" spans="1:10" x14ac:dyDescent="0.25">
      <c r="A11" s="1" t="s">
        <v>10</v>
      </c>
      <c r="B11" s="11" t="s">
        <v>11</v>
      </c>
      <c r="C11" s="14" t="s">
        <v>5</v>
      </c>
      <c r="D11" s="12">
        <v>192</v>
      </c>
      <c r="E11" s="14">
        <v>707</v>
      </c>
      <c r="F11" s="12">
        <f t="shared" si="4"/>
        <v>899</v>
      </c>
      <c r="G11" s="14">
        <f t="shared" si="5"/>
        <v>78.642936596218021</v>
      </c>
      <c r="H11" s="12">
        <v>295</v>
      </c>
      <c r="I11" s="14">
        <f t="shared" si="6"/>
        <v>1194</v>
      </c>
      <c r="J11" s="8">
        <f t="shared" si="7"/>
        <v>59.212730318257954</v>
      </c>
    </row>
    <row r="12" spans="1:10" x14ac:dyDescent="0.25">
      <c r="A12" s="1" t="s">
        <v>10</v>
      </c>
      <c r="B12" s="11" t="s">
        <v>11</v>
      </c>
      <c r="C12" s="14" t="s">
        <v>8</v>
      </c>
      <c r="D12" s="12">
        <v>25</v>
      </c>
      <c r="E12" s="14">
        <v>82</v>
      </c>
      <c r="F12" s="12">
        <f t="shared" si="4"/>
        <v>107</v>
      </c>
      <c r="G12" s="14">
        <f t="shared" si="5"/>
        <v>76.635514018691595</v>
      </c>
      <c r="H12" s="12">
        <v>125</v>
      </c>
      <c r="I12" s="14">
        <f t="shared" si="6"/>
        <v>232</v>
      </c>
      <c r="J12" s="8">
        <f t="shared" si="7"/>
        <v>35.344827586206897</v>
      </c>
    </row>
    <row r="13" spans="1:10" s="2" customFormat="1" x14ac:dyDescent="0.25">
      <c r="A13" s="2" t="s">
        <v>23</v>
      </c>
      <c r="B13" s="11" t="s">
        <v>24</v>
      </c>
      <c r="C13" s="14" t="s">
        <v>5</v>
      </c>
      <c r="D13" s="12">
        <v>201</v>
      </c>
      <c r="E13" s="14">
        <v>471</v>
      </c>
      <c r="F13" s="12">
        <f t="shared" ref="F13:F19" si="8">D13 + E13</f>
        <v>672</v>
      </c>
      <c r="G13" s="14">
        <f t="shared" ref="G13:G19" si="9">100*E13/F13</f>
        <v>70.089285714285708</v>
      </c>
      <c r="H13" s="12">
        <v>1149</v>
      </c>
      <c r="I13" s="14">
        <f t="shared" ref="I13:I19" si="10">F13 + H13</f>
        <v>1821</v>
      </c>
      <c r="J13" s="8">
        <f t="shared" ref="J13:J19" si="11">100*E13/I13</f>
        <v>25.864909390444812</v>
      </c>
    </row>
    <row r="14" spans="1:10" s="2" customFormat="1" x14ac:dyDescent="0.25">
      <c r="A14" s="2" t="s">
        <v>23</v>
      </c>
      <c r="B14" s="11" t="s">
        <v>24</v>
      </c>
      <c r="C14" s="14" t="s">
        <v>18</v>
      </c>
      <c r="D14" s="12">
        <v>86</v>
      </c>
      <c r="E14" s="14">
        <v>206</v>
      </c>
      <c r="F14" s="12">
        <f t="shared" ref="F14" si="12">D14 + E14</f>
        <v>292</v>
      </c>
      <c r="G14" s="14">
        <f t="shared" ref="G14" si="13">100*E14/F14</f>
        <v>70.547945205479451</v>
      </c>
      <c r="H14" s="12">
        <v>447</v>
      </c>
      <c r="I14" s="14">
        <f t="shared" ref="I14" si="14">F14 + H14</f>
        <v>739</v>
      </c>
      <c r="J14" s="8">
        <f t="shared" ref="J14" si="15">100*E14/I14</f>
        <v>27.875507442489852</v>
      </c>
    </row>
    <row r="15" spans="1:10" s="2" customFormat="1" x14ac:dyDescent="0.25">
      <c r="A15" s="2" t="s">
        <v>23</v>
      </c>
      <c r="B15" s="11" t="s">
        <v>24</v>
      </c>
      <c r="C15" s="14" t="s">
        <v>28</v>
      </c>
      <c r="D15" s="12">
        <v>12</v>
      </c>
      <c r="E15" s="14">
        <v>41</v>
      </c>
      <c r="F15" s="12">
        <f t="shared" si="8"/>
        <v>53</v>
      </c>
      <c r="G15" s="14">
        <f t="shared" si="9"/>
        <v>77.35849056603773</v>
      </c>
      <c r="H15" s="12">
        <v>71</v>
      </c>
      <c r="I15" s="14">
        <f t="shared" si="10"/>
        <v>124</v>
      </c>
      <c r="J15" s="8">
        <f t="shared" si="11"/>
        <v>33.064516129032256</v>
      </c>
    </row>
    <row r="16" spans="1:10" s="2" customFormat="1" x14ac:dyDescent="0.25">
      <c r="A16" s="2" t="s">
        <v>23</v>
      </c>
      <c r="B16" s="11" t="s">
        <v>24</v>
      </c>
      <c r="C16" s="14" t="s">
        <v>29</v>
      </c>
      <c r="D16" s="12">
        <v>33</v>
      </c>
      <c r="E16" s="14">
        <v>39</v>
      </c>
      <c r="F16" s="12">
        <f t="shared" si="8"/>
        <v>72</v>
      </c>
      <c r="G16" s="14">
        <f t="shared" si="9"/>
        <v>54.166666666666664</v>
      </c>
      <c r="H16" s="12">
        <v>302</v>
      </c>
      <c r="I16" s="14">
        <f t="shared" si="10"/>
        <v>374</v>
      </c>
      <c r="J16" s="8">
        <f t="shared" si="11"/>
        <v>10.427807486631016</v>
      </c>
    </row>
    <row r="17" spans="1:10" s="2" customFormat="1" x14ac:dyDescent="0.25">
      <c r="A17" s="2" t="s">
        <v>19</v>
      </c>
      <c r="B17" s="11" t="s">
        <v>20</v>
      </c>
      <c r="C17" s="14" t="s">
        <v>5</v>
      </c>
      <c r="D17" s="12">
        <v>188</v>
      </c>
      <c r="E17" s="14">
        <v>566</v>
      </c>
      <c r="F17" s="12">
        <f t="shared" si="8"/>
        <v>754</v>
      </c>
      <c r="G17" s="14">
        <f t="shared" si="9"/>
        <v>75.066312997347481</v>
      </c>
      <c r="H17" s="12">
        <v>500</v>
      </c>
      <c r="I17" s="14">
        <f t="shared" si="10"/>
        <v>1254</v>
      </c>
      <c r="J17" s="8">
        <f t="shared" si="11"/>
        <v>45.135566188197764</v>
      </c>
    </row>
    <row r="18" spans="1:10" s="2" customFormat="1" x14ac:dyDescent="0.25">
      <c r="A18" s="2" t="s">
        <v>19</v>
      </c>
      <c r="B18" s="11" t="s">
        <v>20</v>
      </c>
      <c r="C18" s="14" t="s">
        <v>30</v>
      </c>
      <c r="D18" s="12">
        <v>0</v>
      </c>
      <c r="E18" s="14">
        <v>12</v>
      </c>
      <c r="F18" s="12">
        <f t="shared" si="8"/>
        <v>12</v>
      </c>
      <c r="G18" s="14">
        <f t="shared" si="9"/>
        <v>100</v>
      </c>
      <c r="H18" s="12">
        <v>0</v>
      </c>
      <c r="I18" s="14">
        <f t="shared" si="10"/>
        <v>12</v>
      </c>
      <c r="J18" s="8">
        <f t="shared" si="11"/>
        <v>100</v>
      </c>
    </row>
    <row r="19" spans="1:10" s="2" customFormat="1" x14ac:dyDescent="0.25">
      <c r="A19" s="2" t="s">
        <v>19</v>
      </c>
      <c r="B19" s="11" t="s">
        <v>20</v>
      </c>
      <c r="C19" s="14" t="s">
        <v>18</v>
      </c>
      <c r="D19" s="12">
        <v>5</v>
      </c>
      <c r="E19" s="14">
        <v>20</v>
      </c>
      <c r="F19" s="12">
        <f t="shared" si="8"/>
        <v>25</v>
      </c>
      <c r="G19" s="14">
        <f t="shared" si="9"/>
        <v>80</v>
      </c>
      <c r="H19" s="12">
        <v>0</v>
      </c>
      <c r="I19" s="14">
        <f t="shared" si="10"/>
        <v>25</v>
      </c>
      <c r="J19" s="8">
        <f t="shared" si="11"/>
        <v>80</v>
      </c>
    </row>
    <row r="20" spans="1:10" x14ac:dyDescent="0.25">
      <c r="A20" s="1" t="s">
        <v>16</v>
      </c>
      <c r="B20" s="11" t="s">
        <v>17</v>
      </c>
      <c r="C20" s="14" t="s">
        <v>5</v>
      </c>
      <c r="D20" s="12">
        <v>63</v>
      </c>
      <c r="E20" s="14">
        <v>298</v>
      </c>
      <c r="F20" s="12">
        <f t="shared" si="4"/>
        <v>361</v>
      </c>
      <c r="G20" s="14">
        <f t="shared" si="5"/>
        <v>82.548476454293635</v>
      </c>
      <c r="H20" s="12">
        <v>29</v>
      </c>
      <c r="I20" s="14">
        <f t="shared" si="6"/>
        <v>390</v>
      </c>
      <c r="J20" s="8">
        <f t="shared" si="7"/>
        <v>76.410256410256409</v>
      </c>
    </row>
    <row r="21" spans="1:10" x14ac:dyDescent="0.25">
      <c r="A21" s="1" t="s">
        <v>16</v>
      </c>
      <c r="B21" s="11" t="s">
        <v>17</v>
      </c>
      <c r="C21" s="14" t="s">
        <v>18</v>
      </c>
      <c r="D21" s="12">
        <v>15</v>
      </c>
      <c r="E21" s="14">
        <v>108</v>
      </c>
      <c r="F21" s="12">
        <f t="shared" si="4"/>
        <v>123</v>
      </c>
      <c r="G21" s="14">
        <f t="shared" si="5"/>
        <v>87.804878048780495</v>
      </c>
      <c r="H21" s="12">
        <v>10</v>
      </c>
      <c r="I21" s="14">
        <f t="shared" si="6"/>
        <v>133</v>
      </c>
      <c r="J21" s="8">
        <f t="shared" si="7"/>
        <v>81.203007518796994</v>
      </c>
    </row>
    <row r="22" spans="1:10" x14ac:dyDescent="0.25">
      <c r="A22" s="2" t="s">
        <v>16</v>
      </c>
      <c r="B22" s="11" t="s">
        <v>17</v>
      </c>
      <c r="C22" s="14" t="s">
        <v>29</v>
      </c>
      <c r="D22" s="12">
        <v>16</v>
      </c>
      <c r="E22" s="14">
        <v>126</v>
      </c>
      <c r="F22" s="12">
        <f t="shared" si="4"/>
        <v>142</v>
      </c>
      <c r="G22" s="14">
        <f t="shared" si="5"/>
        <v>88.732394366197184</v>
      </c>
      <c r="H22" s="12">
        <v>20</v>
      </c>
      <c r="I22" s="14">
        <f t="shared" si="6"/>
        <v>162</v>
      </c>
      <c r="J22" s="8">
        <f t="shared" si="7"/>
        <v>77.777777777777771</v>
      </c>
    </row>
    <row r="23" spans="1:10" x14ac:dyDescent="0.25">
      <c r="A23" s="1" t="s">
        <v>21</v>
      </c>
      <c r="B23" s="11" t="s">
        <v>22</v>
      </c>
      <c r="C23" s="14" t="s">
        <v>5</v>
      </c>
      <c r="D23" s="12">
        <v>112</v>
      </c>
      <c r="E23" s="14">
        <v>414</v>
      </c>
      <c r="F23" s="12">
        <f t="shared" si="4"/>
        <v>526</v>
      </c>
      <c r="G23" s="14">
        <f t="shared" si="5"/>
        <v>78.707224334600767</v>
      </c>
      <c r="H23" s="12">
        <v>86</v>
      </c>
      <c r="I23" s="14">
        <f t="shared" si="6"/>
        <v>612</v>
      </c>
      <c r="J23" s="8">
        <f t="shared" si="7"/>
        <v>67.647058823529406</v>
      </c>
    </row>
    <row r="24" spans="1:10" s="2" customFormat="1" x14ac:dyDescent="0.25">
      <c r="A24" s="2" t="s">
        <v>21</v>
      </c>
      <c r="B24" s="11" t="s">
        <v>22</v>
      </c>
      <c r="C24" s="14" t="s">
        <v>18</v>
      </c>
      <c r="D24" s="12">
        <v>32</v>
      </c>
      <c r="E24" s="14">
        <v>106</v>
      </c>
      <c r="F24" s="12">
        <f t="shared" ref="F24" si="16">D24 + E24</f>
        <v>138</v>
      </c>
      <c r="G24" s="14">
        <f t="shared" ref="G24" si="17">100*E24/F24</f>
        <v>76.811594202898547</v>
      </c>
      <c r="H24" s="12">
        <v>83</v>
      </c>
      <c r="I24" s="14">
        <f t="shared" ref="I24" si="18">F24 + H24</f>
        <v>221</v>
      </c>
      <c r="J24" s="8">
        <f t="shared" ref="J24" si="19">100*E24/I24</f>
        <v>47.963800904977376</v>
      </c>
    </row>
    <row r="25" spans="1:10" x14ac:dyDescent="0.25">
      <c r="A25" s="2" t="s">
        <v>21</v>
      </c>
      <c r="B25" s="11" t="s">
        <v>22</v>
      </c>
      <c r="C25" s="14" t="s">
        <v>28</v>
      </c>
      <c r="D25" s="12">
        <v>6</v>
      </c>
      <c r="E25" s="14">
        <v>12</v>
      </c>
      <c r="F25" s="12">
        <f t="shared" si="4"/>
        <v>18</v>
      </c>
      <c r="G25" s="14">
        <f t="shared" si="5"/>
        <v>66.666666666666671</v>
      </c>
      <c r="H25" s="12">
        <v>26</v>
      </c>
      <c r="I25" s="14">
        <f t="shared" si="6"/>
        <v>44</v>
      </c>
      <c r="J25" s="8">
        <f t="shared" si="7"/>
        <v>27.272727272727273</v>
      </c>
    </row>
    <row r="26" spans="1:10" x14ac:dyDescent="0.25">
      <c r="A26" s="2" t="s">
        <v>21</v>
      </c>
      <c r="B26" s="11" t="s">
        <v>22</v>
      </c>
      <c r="C26" s="14" t="s">
        <v>29</v>
      </c>
      <c r="D26" s="12">
        <v>6</v>
      </c>
      <c r="E26" s="14">
        <v>40</v>
      </c>
      <c r="F26" s="12">
        <f t="shared" si="4"/>
        <v>46</v>
      </c>
      <c r="G26" s="14">
        <f t="shared" si="5"/>
        <v>86.956521739130437</v>
      </c>
      <c r="H26" s="12">
        <v>65</v>
      </c>
      <c r="I26" s="14">
        <f t="shared" si="6"/>
        <v>111</v>
      </c>
      <c r="J26" s="8">
        <f t="shared" si="7"/>
        <v>36.036036036036037</v>
      </c>
    </row>
    <row r="27" spans="1:10" s="2" customFormat="1" ht="15.75" thickBot="1" x14ac:dyDescent="0.3">
      <c r="A27" s="2" t="s">
        <v>12</v>
      </c>
      <c r="B27" s="11" t="s">
        <v>13</v>
      </c>
      <c r="C27" s="14" t="s">
        <v>5</v>
      </c>
      <c r="D27" s="12">
        <v>177</v>
      </c>
      <c r="E27" s="14">
        <v>459</v>
      </c>
      <c r="F27" s="12">
        <f>D27 + E27</f>
        <v>636</v>
      </c>
      <c r="G27" s="14">
        <f>100*E27/F27</f>
        <v>72.169811320754718</v>
      </c>
      <c r="H27" s="12">
        <v>42</v>
      </c>
      <c r="I27" s="14">
        <f>F27 + H27</f>
        <v>678</v>
      </c>
      <c r="J27" s="8">
        <f>100*E27/I27</f>
        <v>67.69911504424779</v>
      </c>
    </row>
    <row r="28" spans="1:10" ht="15.75" thickBot="1" x14ac:dyDescent="0.3">
      <c r="A28" s="5" t="s">
        <v>25</v>
      </c>
      <c r="B28" s="10"/>
      <c r="C28" s="13"/>
      <c r="D28" s="5"/>
      <c r="E28" s="13"/>
      <c r="F28" s="5"/>
      <c r="G28" s="13">
        <f>AVERAGE(G4:G27)</f>
        <v>77.176652885414001</v>
      </c>
      <c r="H28" s="5"/>
      <c r="I28" s="13"/>
      <c r="J28" s="9">
        <f>AVERAGE(J4:J27)</f>
        <v>53.543229983429391</v>
      </c>
    </row>
    <row r="29" spans="1:10" ht="28.5" customHeight="1" thickBot="1" x14ac:dyDescent="0.4">
      <c r="A29" s="3" t="s">
        <v>32</v>
      </c>
    </row>
    <row r="30" spans="1:10" ht="60" customHeight="1" thickBot="1" x14ac:dyDescent="0.3">
      <c r="A30" s="5" t="s">
        <v>0</v>
      </c>
      <c r="B30" s="13" t="s">
        <v>1</v>
      </c>
      <c r="C30" s="5" t="s">
        <v>2</v>
      </c>
      <c r="D30" s="15" t="s">
        <v>83</v>
      </c>
      <c r="E30" s="15" t="s">
        <v>84</v>
      </c>
      <c r="F30" s="6" t="s">
        <v>85</v>
      </c>
      <c r="G30" s="15" t="s">
        <v>88</v>
      </c>
      <c r="H30" s="6" t="s">
        <v>93</v>
      </c>
      <c r="I30" s="15" t="s">
        <v>87</v>
      </c>
      <c r="J30" s="7" t="s">
        <v>26</v>
      </c>
    </row>
    <row r="31" spans="1:10" x14ac:dyDescent="0.25">
      <c r="A31" t="s">
        <v>33</v>
      </c>
      <c r="B31" s="16" t="s">
        <v>34</v>
      </c>
      <c r="C31" s="19" t="s">
        <v>5</v>
      </c>
      <c r="D31" s="17">
        <v>251</v>
      </c>
      <c r="E31" s="19">
        <v>678</v>
      </c>
      <c r="F31" s="17">
        <f t="shared" ref="F31:F55" si="20">D31 + E31</f>
        <v>929</v>
      </c>
      <c r="G31" s="19">
        <f t="shared" ref="G31:G55" si="21">100*E31/F31</f>
        <v>72.981700753498387</v>
      </c>
      <c r="H31" s="17">
        <v>224</v>
      </c>
      <c r="I31" s="19">
        <f t="shared" ref="I31:I55" si="22">F31 + H31</f>
        <v>1153</v>
      </c>
      <c r="J31" s="18">
        <f t="shared" ref="J31:J55" si="23">100*E31/I31</f>
        <v>58.803122289679095</v>
      </c>
    </row>
    <row r="32" spans="1:10" x14ac:dyDescent="0.25">
      <c r="A32" t="s">
        <v>35</v>
      </c>
      <c r="B32" s="11" t="s">
        <v>36</v>
      </c>
      <c r="C32" s="14" t="s">
        <v>5</v>
      </c>
      <c r="D32" s="12">
        <v>109</v>
      </c>
      <c r="E32" s="14">
        <v>372</v>
      </c>
      <c r="F32" s="12">
        <f t="shared" si="20"/>
        <v>481</v>
      </c>
      <c r="G32" s="14">
        <f t="shared" si="21"/>
        <v>77.338877338877339</v>
      </c>
      <c r="H32" s="12">
        <v>148</v>
      </c>
      <c r="I32" s="14">
        <f t="shared" si="22"/>
        <v>629</v>
      </c>
      <c r="J32" s="8">
        <f t="shared" si="23"/>
        <v>59.141494435612081</v>
      </c>
    </row>
    <row r="33" spans="1:10" x14ac:dyDescent="0.25">
      <c r="A33" t="s">
        <v>37</v>
      </c>
      <c r="B33" s="11" t="s">
        <v>38</v>
      </c>
      <c r="C33" s="14" t="s">
        <v>5</v>
      </c>
      <c r="D33" s="12">
        <v>100</v>
      </c>
      <c r="E33" s="14">
        <v>314</v>
      </c>
      <c r="F33" s="12">
        <f t="shared" si="20"/>
        <v>414</v>
      </c>
      <c r="G33" s="14">
        <f t="shared" si="21"/>
        <v>75.845410628019323</v>
      </c>
      <c r="H33" s="12">
        <v>152</v>
      </c>
      <c r="I33" s="14">
        <f t="shared" si="22"/>
        <v>566</v>
      </c>
      <c r="J33" s="8">
        <f t="shared" si="23"/>
        <v>55.477031802120145</v>
      </c>
    </row>
    <row r="34" spans="1:10" x14ac:dyDescent="0.25">
      <c r="A34" t="s">
        <v>39</v>
      </c>
      <c r="B34" s="11" t="s">
        <v>40</v>
      </c>
      <c r="C34" s="14" t="s">
        <v>5</v>
      </c>
      <c r="D34" s="12">
        <v>87</v>
      </c>
      <c r="E34" s="14">
        <v>274</v>
      </c>
      <c r="F34" s="12">
        <f t="shared" si="20"/>
        <v>361</v>
      </c>
      <c r="G34" s="14">
        <f t="shared" si="21"/>
        <v>75.900277008310255</v>
      </c>
      <c r="H34" s="12">
        <v>124</v>
      </c>
      <c r="I34" s="14">
        <f t="shared" si="22"/>
        <v>485</v>
      </c>
      <c r="J34" s="8">
        <f t="shared" si="23"/>
        <v>56.494845360824741</v>
      </c>
    </row>
    <row r="35" spans="1:10" x14ac:dyDescent="0.25">
      <c r="A35" t="s">
        <v>41</v>
      </c>
      <c r="B35" s="11" t="s">
        <v>42</v>
      </c>
      <c r="C35" s="14" t="s">
        <v>5</v>
      </c>
      <c r="D35" s="12">
        <v>141</v>
      </c>
      <c r="E35" s="14">
        <v>422</v>
      </c>
      <c r="F35" s="12">
        <f t="shared" si="20"/>
        <v>563</v>
      </c>
      <c r="G35" s="14">
        <f t="shared" si="21"/>
        <v>74.955595026642982</v>
      </c>
      <c r="H35" s="12">
        <v>179</v>
      </c>
      <c r="I35" s="14">
        <f t="shared" si="22"/>
        <v>742</v>
      </c>
      <c r="J35" s="8">
        <f t="shared" si="23"/>
        <v>56.873315363881403</v>
      </c>
    </row>
    <row r="36" spans="1:10" x14ac:dyDescent="0.25">
      <c r="A36" t="s">
        <v>43</v>
      </c>
      <c r="B36" s="11" t="s">
        <v>44</v>
      </c>
      <c r="C36" s="14" t="s">
        <v>5</v>
      </c>
      <c r="D36" s="12">
        <v>189</v>
      </c>
      <c r="E36" s="14">
        <v>540</v>
      </c>
      <c r="F36" s="12">
        <f t="shared" si="20"/>
        <v>729</v>
      </c>
      <c r="G36" s="14">
        <f t="shared" si="21"/>
        <v>74.074074074074076</v>
      </c>
      <c r="H36" s="12">
        <v>156</v>
      </c>
      <c r="I36" s="14">
        <f t="shared" si="22"/>
        <v>885</v>
      </c>
      <c r="J36" s="8">
        <f t="shared" si="23"/>
        <v>61.016949152542374</v>
      </c>
    </row>
    <row r="37" spans="1:10" x14ac:dyDescent="0.25">
      <c r="A37" t="s">
        <v>45</v>
      </c>
      <c r="B37" s="11" t="s">
        <v>46</v>
      </c>
      <c r="C37" s="14" t="s">
        <v>5</v>
      </c>
      <c r="D37" s="12">
        <v>93</v>
      </c>
      <c r="E37" s="14">
        <v>255</v>
      </c>
      <c r="F37" s="12">
        <f t="shared" si="20"/>
        <v>348</v>
      </c>
      <c r="G37" s="14">
        <f t="shared" si="21"/>
        <v>73.275862068965523</v>
      </c>
      <c r="H37" s="12">
        <v>152</v>
      </c>
      <c r="I37" s="14">
        <f t="shared" si="22"/>
        <v>500</v>
      </c>
      <c r="J37" s="8">
        <f t="shared" si="23"/>
        <v>51</v>
      </c>
    </row>
    <row r="38" spans="1:10" x14ac:dyDescent="0.25">
      <c r="A38" t="s">
        <v>47</v>
      </c>
      <c r="B38" s="11" t="s">
        <v>48</v>
      </c>
      <c r="C38" s="14" t="s">
        <v>5</v>
      </c>
      <c r="D38" s="12">
        <v>182</v>
      </c>
      <c r="E38" s="14">
        <v>485</v>
      </c>
      <c r="F38" s="12">
        <f t="shared" si="20"/>
        <v>667</v>
      </c>
      <c r="G38" s="14">
        <f t="shared" si="21"/>
        <v>72.713643178410791</v>
      </c>
      <c r="H38" s="12">
        <v>177</v>
      </c>
      <c r="I38" s="14">
        <f t="shared" si="22"/>
        <v>844</v>
      </c>
      <c r="J38" s="8">
        <f t="shared" si="23"/>
        <v>57.464454976303315</v>
      </c>
    </row>
    <row r="39" spans="1:10" x14ac:dyDescent="0.25">
      <c r="A39" t="s">
        <v>49</v>
      </c>
      <c r="B39" s="11" t="s">
        <v>50</v>
      </c>
      <c r="C39" s="14" t="s">
        <v>5</v>
      </c>
      <c r="D39" s="12">
        <v>151</v>
      </c>
      <c r="E39" s="14">
        <v>450</v>
      </c>
      <c r="F39" s="12">
        <f t="shared" si="20"/>
        <v>601</v>
      </c>
      <c r="G39" s="14">
        <f t="shared" si="21"/>
        <v>74.875207986688849</v>
      </c>
      <c r="H39" s="12">
        <v>191</v>
      </c>
      <c r="I39" s="14">
        <f t="shared" si="22"/>
        <v>792</v>
      </c>
      <c r="J39" s="8">
        <f t="shared" si="23"/>
        <v>56.81818181818182</v>
      </c>
    </row>
    <row r="40" spans="1:10" x14ac:dyDescent="0.25">
      <c r="A40" t="s">
        <v>51</v>
      </c>
      <c r="B40" s="11" t="s">
        <v>52</v>
      </c>
      <c r="C40" s="14" t="s">
        <v>5</v>
      </c>
      <c r="D40" s="12">
        <v>252</v>
      </c>
      <c r="E40" s="14">
        <v>746</v>
      </c>
      <c r="F40" s="12">
        <f t="shared" si="20"/>
        <v>998</v>
      </c>
      <c r="G40" s="14">
        <f t="shared" si="21"/>
        <v>74.749498997995985</v>
      </c>
      <c r="H40" s="12">
        <v>220</v>
      </c>
      <c r="I40" s="14">
        <f t="shared" si="22"/>
        <v>1218</v>
      </c>
      <c r="J40" s="8">
        <f t="shared" si="23"/>
        <v>61.247947454844009</v>
      </c>
    </row>
    <row r="41" spans="1:10" x14ac:dyDescent="0.25">
      <c r="A41" t="s">
        <v>53</v>
      </c>
      <c r="B41" s="11" t="s">
        <v>54</v>
      </c>
      <c r="C41" s="14" t="s">
        <v>5</v>
      </c>
      <c r="D41" s="12">
        <v>116</v>
      </c>
      <c r="E41" s="14">
        <v>440</v>
      </c>
      <c r="F41" s="12">
        <f t="shared" si="20"/>
        <v>556</v>
      </c>
      <c r="G41" s="14">
        <f t="shared" si="21"/>
        <v>79.136690647482013</v>
      </c>
      <c r="H41" s="12">
        <v>176</v>
      </c>
      <c r="I41" s="14">
        <f t="shared" si="22"/>
        <v>732</v>
      </c>
      <c r="J41" s="8">
        <f t="shared" si="23"/>
        <v>60.10928961748634</v>
      </c>
    </row>
    <row r="42" spans="1:10" x14ac:dyDescent="0.25">
      <c r="A42" t="s">
        <v>55</v>
      </c>
      <c r="B42" s="11" t="s">
        <v>56</v>
      </c>
      <c r="C42" s="14" t="s">
        <v>5</v>
      </c>
      <c r="D42" s="12">
        <v>184</v>
      </c>
      <c r="E42" s="14">
        <v>548</v>
      </c>
      <c r="F42" s="12">
        <f t="shared" si="20"/>
        <v>732</v>
      </c>
      <c r="G42" s="14">
        <f t="shared" si="21"/>
        <v>74.863387978142072</v>
      </c>
      <c r="H42" s="12">
        <v>180</v>
      </c>
      <c r="I42" s="14">
        <f t="shared" si="22"/>
        <v>912</v>
      </c>
      <c r="J42" s="8">
        <f t="shared" si="23"/>
        <v>60.087719298245617</v>
      </c>
    </row>
    <row r="43" spans="1:10" x14ac:dyDescent="0.25">
      <c r="A43" t="s">
        <v>57</v>
      </c>
      <c r="B43" s="11" t="s">
        <v>58</v>
      </c>
      <c r="C43" s="14" t="s">
        <v>5</v>
      </c>
      <c r="D43" s="12">
        <v>126</v>
      </c>
      <c r="E43" s="14">
        <v>391</v>
      </c>
      <c r="F43" s="12">
        <f t="shared" si="20"/>
        <v>517</v>
      </c>
      <c r="G43" s="14">
        <f t="shared" si="21"/>
        <v>75.628626692456479</v>
      </c>
      <c r="H43" s="12">
        <v>168</v>
      </c>
      <c r="I43" s="14">
        <f t="shared" si="22"/>
        <v>685</v>
      </c>
      <c r="J43" s="8">
        <f t="shared" si="23"/>
        <v>57.080291970802918</v>
      </c>
    </row>
    <row r="44" spans="1:10" x14ac:dyDescent="0.25">
      <c r="A44" t="s">
        <v>59</v>
      </c>
      <c r="B44" s="11" t="s">
        <v>60</v>
      </c>
      <c r="C44" s="14" t="s">
        <v>5</v>
      </c>
      <c r="D44" s="12">
        <v>175</v>
      </c>
      <c r="E44" s="14">
        <v>423</v>
      </c>
      <c r="F44" s="12">
        <f t="shared" si="20"/>
        <v>598</v>
      </c>
      <c r="G44" s="14">
        <f t="shared" si="21"/>
        <v>70.735785953177256</v>
      </c>
      <c r="H44" s="12">
        <v>104</v>
      </c>
      <c r="I44" s="14">
        <f t="shared" si="22"/>
        <v>702</v>
      </c>
      <c r="J44" s="8">
        <f t="shared" si="23"/>
        <v>60.256410256410255</v>
      </c>
    </row>
    <row r="45" spans="1:10" x14ac:dyDescent="0.25">
      <c r="A45" t="s">
        <v>61</v>
      </c>
      <c r="B45" s="11" t="s">
        <v>62</v>
      </c>
      <c r="C45" s="14" t="s">
        <v>5</v>
      </c>
      <c r="D45" s="12">
        <v>172</v>
      </c>
      <c r="E45" s="14">
        <v>564</v>
      </c>
      <c r="F45" s="12">
        <f t="shared" si="20"/>
        <v>736</v>
      </c>
      <c r="G45" s="14">
        <f t="shared" si="21"/>
        <v>76.630434782608702</v>
      </c>
      <c r="H45" s="12">
        <v>220</v>
      </c>
      <c r="I45" s="14">
        <f t="shared" si="22"/>
        <v>956</v>
      </c>
      <c r="J45" s="8">
        <f t="shared" si="23"/>
        <v>58.995815899581586</v>
      </c>
    </row>
    <row r="46" spans="1:10" x14ac:dyDescent="0.25">
      <c r="A46" t="s">
        <v>63</v>
      </c>
      <c r="B46" s="11" t="s">
        <v>64</v>
      </c>
      <c r="C46" s="14" t="s">
        <v>5</v>
      </c>
      <c r="D46" s="12">
        <v>156</v>
      </c>
      <c r="E46" s="14">
        <v>489</v>
      </c>
      <c r="F46" s="12">
        <f t="shared" si="20"/>
        <v>645</v>
      </c>
      <c r="G46" s="14">
        <f t="shared" si="21"/>
        <v>75.813953488372093</v>
      </c>
      <c r="H46" s="12">
        <v>194</v>
      </c>
      <c r="I46" s="14">
        <f t="shared" si="22"/>
        <v>839</v>
      </c>
      <c r="J46" s="8">
        <f t="shared" si="23"/>
        <v>58.283671036948746</v>
      </c>
    </row>
    <row r="47" spans="1:10" x14ac:dyDescent="0.25">
      <c r="A47" t="s">
        <v>65</v>
      </c>
      <c r="B47" s="11" t="s">
        <v>66</v>
      </c>
      <c r="C47" s="14" t="s">
        <v>5</v>
      </c>
      <c r="D47" s="12">
        <v>261</v>
      </c>
      <c r="E47" s="14">
        <v>670</v>
      </c>
      <c r="F47" s="12">
        <f t="shared" si="20"/>
        <v>931</v>
      </c>
      <c r="G47" s="14">
        <f t="shared" si="21"/>
        <v>71.965628356605805</v>
      </c>
      <c r="H47" s="12">
        <v>212</v>
      </c>
      <c r="I47" s="14">
        <f t="shared" si="22"/>
        <v>1143</v>
      </c>
      <c r="J47" s="8">
        <f t="shared" si="23"/>
        <v>58.617672790901139</v>
      </c>
    </row>
    <row r="48" spans="1:10" x14ac:dyDescent="0.25">
      <c r="A48" t="s">
        <v>67</v>
      </c>
      <c r="B48" s="11" t="s">
        <v>68</v>
      </c>
      <c r="C48" s="14" t="s">
        <v>5</v>
      </c>
      <c r="D48" s="12">
        <v>249</v>
      </c>
      <c r="E48" s="14">
        <v>667</v>
      </c>
      <c r="F48" s="12">
        <f t="shared" si="20"/>
        <v>916</v>
      </c>
      <c r="G48" s="14">
        <f t="shared" si="21"/>
        <v>72.816593886462883</v>
      </c>
      <c r="H48" s="12">
        <v>205</v>
      </c>
      <c r="I48" s="14">
        <f t="shared" si="22"/>
        <v>1121</v>
      </c>
      <c r="J48" s="8">
        <f t="shared" si="23"/>
        <v>59.50044603033006</v>
      </c>
    </row>
    <row r="49" spans="1:10" x14ac:dyDescent="0.25">
      <c r="A49" t="s">
        <v>69</v>
      </c>
      <c r="B49" s="11" t="s">
        <v>70</v>
      </c>
      <c r="C49" s="14" t="s">
        <v>5</v>
      </c>
      <c r="D49" s="12">
        <v>147</v>
      </c>
      <c r="E49" s="14">
        <v>598</v>
      </c>
      <c r="F49" s="12">
        <f t="shared" si="20"/>
        <v>745</v>
      </c>
      <c r="G49" s="14">
        <f t="shared" si="21"/>
        <v>80.268456375838923</v>
      </c>
      <c r="H49" s="12">
        <v>221</v>
      </c>
      <c r="I49" s="14">
        <f t="shared" si="22"/>
        <v>966</v>
      </c>
      <c r="J49" s="8">
        <f t="shared" si="23"/>
        <v>61.904761904761905</v>
      </c>
    </row>
    <row r="50" spans="1:10" x14ac:dyDescent="0.25">
      <c r="A50" t="s">
        <v>71</v>
      </c>
      <c r="B50" s="11" t="s">
        <v>72</v>
      </c>
      <c r="C50" s="14" t="s">
        <v>5</v>
      </c>
      <c r="D50" s="12">
        <v>100</v>
      </c>
      <c r="E50" s="14">
        <v>440</v>
      </c>
      <c r="F50" s="12">
        <f t="shared" si="20"/>
        <v>540</v>
      </c>
      <c r="G50" s="14">
        <f t="shared" si="21"/>
        <v>81.481481481481481</v>
      </c>
      <c r="H50" s="12">
        <v>181</v>
      </c>
      <c r="I50" s="14">
        <f t="shared" si="22"/>
        <v>721</v>
      </c>
      <c r="J50" s="8">
        <f t="shared" si="23"/>
        <v>61.026352288488212</v>
      </c>
    </row>
    <row r="51" spans="1:10" x14ac:dyDescent="0.25">
      <c r="A51" t="s">
        <v>73</v>
      </c>
      <c r="B51" s="11" t="s">
        <v>74</v>
      </c>
      <c r="C51" s="14" t="s">
        <v>5</v>
      </c>
      <c r="D51" s="12">
        <v>91</v>
      </c>
      <c r="E51" s="14">
        <v>412</v>
      </c>
      <c r="F51" s="12">
        <f t="shared" si="20"/>
        <v>503</v>
      </c>
      <c r="G51" s="14">
        <f t="shared" si="21"/>
        <v>81.908548707753482</v>
      </c>
      <c r="H51" s="12">
        <v>196</v>
      </c>
      <c r="I51" s="14">
        <f t="shared" si="22"/>
        <v>699</v>
      </c>
      <c r="J51" s="8">
        <f t="shared" si="23"/>
        <v>58.941344778254653</v>
      </c>
    </row>
    <row r="52" spans="1:10" x14ac:dyDescent="0.25">
      <c r="A52" t="s">
        <v>75</v>
      </c>
      <c r="B52" s="11" t="s">
        <v>76</v>
      </c>
      <c r="C52" s="14" t="s">
        <v>5</v>
      </c>
      <c r="D52" s="12">
        <v>87</v>
      </c>
      <c r="E52" s="14">
        <v>283</v>
      </c>
      <c r="F52" s="12">
        <f t="shared" si="20"/>
        <v>370</v>
      </c>
      <c r="G52" s="14">
        <f t="shared" si="21"/>
        <v>76.486486486486484</v>
      </c>
      <c r="H52" s="12">
        <v>162</v>
      </c>
      <c r="I52" s="14">
        <f t="shared" si="22"/>
        <v>532</v>
      </c>
      <c r="J52" s="8">
        <f t="shared" si="23"/>
        <v>53.195488721804509</v>
      </c>
    </row>
    <row r="53" spans="1:10" x14ac:dyDescent="0.25">
      <c r="A53" t="s">
        <v>77</v>
      </c>
      <c r="B53" s="11" t="s">
        <v>78</v>
      </c>
      <c r="C53" s="14" t="s">
        <v>5</v>
      </c>
      <c r="D53" s="12">
        <v>227</v>
      </c>
      <c r="E53" s="14">
        <v>697</v>
      </c>
      <c r="F53" s="12">
        <f t="shared" si="20"/>
        <v>924</v>
      </c>
      <c r="G53" s="14">
        <f t="shared" si="21"/>
        <v>75.432900432900439</v>
      </c>
      <c r="H53" s="12">
        <v>208</v>
      </c>
      <c r="I53" s="14">
        <f t="shared" si="22"/>
        <v>1132</v>
      </c>
      <c r="J53" s="8">
        <f t="shared" si="23"/>
        <v>61.572438162544167</v>
      </c>
    </row>
    <row r="54" spans="1:10" x14ac:dyDescent="0.25">
      <c r="A54" t="s">
        <v>79</v>
      </c>
      <c r="B54" s="11" t="s">
        <v>80</v>
      </c>
      <c r="C54" s="14" t="s">
        <v>5</v>
      </c>
      <c r="D54" s="12">
        <v>207</v>
      </c>
      <c r="E54" s="14">
        <v>627</v>
      </c>
      <c r="F54" s="12">
        <f t="shared" si="20"/>
        <v>834</v>
      </c>
      <c r="G54" s="14">
        <f t="shared" si="21"/>
        <v>75.17985611510791</v>
      </c>
      <c r="H54" s="12">
        <v>188</v>
      </c>
      <c r="I54" s="14">
        <f t="shared" si="22"/>
        <v>1022</v>
      </c>
      <c r="J54" s="8">
        <f t="shared" si="23"/>
        <v>61.350293542074361</v>
      </c>
    </row>
    <row r="55" spans="1:10" ht="15.75" thickBot="1" x14ac:dyDescent="0.3">
      <c r="A55" t="s">
        <v>81</v>
      </c>
      <c r="B55" s="11" t="s">
        <v>82</v>
      </c>
      <c r="C55" s="14" t="s">
        <v>5</v>
      </c>
      <c r="D55" s="12">
        <v>138</v>
      </c>
      <c r="E55" s="14">
        <v>431</v>
      </c>
      <c r="F55" s="12">
        <f t="shared" si="20"/>
        <v>569</v>
      </c>
      <c r="G55" s="14">
        <f t="shared" si="21"/>
        <v>75.746924428822496</v>
      </c>
      <c r="H55" s="12">
        <v>155</v>
      </c>
      <c r="I55" s="14">
        <f t="shared" si="22"/>
        <v>724</v>
      </c>
      <c r="J55" s="8">
        <f t="shared" si="23"/>
        <v>59.530386740331494</v>
      </c>
    </row>
    <row r="56" spans="1:10" ht="15.75" thickBot="1" x14ac:dyDescent="0.3">
      <c r="A56" s="5" t="s">
        <v>25</v>
      </c>
      <c r="B56" s="10"/>
      <c r="C56" s="13"/>
      <c r="D56" s="5"/>
      <c r="E56" s="13"/>
      <c r="F56" s="5"/>
      <c r="G56" s="13">
        <f>AVERAGE(G31:G55)</f>
        <v>75.632236115007288</v>
      </c>
      <c r="H56" s="5"/>
      <c r="I56" s="13"/>
      <c r="J56" s="9">
        <f>AVERAGE(J31:J55)</f>
        <v>58.591589027718193</v>
      </c>
    </row>
    <row r="57" spans="1:10" s="2" customFormat="1" x14ac:dyDescent="0.25">
      <c r="A57" s="20" t="s">
        <v>94</v>
      </c>
      <c r="B57" s="12"/>
      <c r="C57" s="12"/>
      <c r="D57" s="12"/>
      <c r="E57" s="12"/>
      <c r="F57" s="12"/>
      <c r="G57" s="21">
        <f>AVERAGE(G4:G27,G31:G55)</f>
        <v>76.388685145410577</v>
      </c>
      <c r="H57" s="12"/>
      <c r="I57" s="12"/>
      <c r="J57" s="21">
        <f>AVERAGE(J4:J27,J31:J55)</f>
        <v>56.118923373372638</v>
      </c>
    </row>
    <row r="58" spans="1:10" x14ac:dyDescent="0.25">
      <c r="A58" t="s">
        <v>90</v>
      </c>
    </row>
    <row r="59" spans="1:10" s="2" customFormat="1" x14ac:dyDescent="0.25">
      <c r="A59" s="2" t="s">
        <v>91</v>
      </c>
    </row>
    <row r="60" spans="1:10" x14ac:dyDescent="0.25">
      <c r="A60" t="s">
        <v>89</v>
      </c>
    </row>
    <row r="61" spans="1:10" s="2" customFormat="1" x14ac:dyDescent="0.25">
      <c r="A61" s="20" t="s">
        <v>92</v>
      </c>
    </row>
    <row r="62" spans="1:10" x14ac:dyDescent="0.25">
      <c r="A62" t="s">
        <v>95</v>
      </c>
    </row>
    <row r="63" spans="1:10" s="2" customFormat="1" x14ac:dyDescent="0.25">
      <c r="A63" s="2" t="s">
        <v>97</v>
      </c>
    </row>
    <row r="64" spans="1:10" x14ac:dyDescent="0.25">
      <c r="A64" t="s">
        <v>96</v>
      </c>
    </row>
    <row r="65" spans="1:1" s="2" customFormat="1" x14ac:dyDescent="0.25">
      <c r="A65" s="2" t="s">
        <v>98</v>
      </c>
    </row>
    <row r="66" spans="1:1" x14ac:dyDescent="0.25">
      <c r="A66" s="2" t="s">
        <v>99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rutgers</dc:creator>
  <cp:lastModifiedBy>rutgers</cp:lastModifiedBy>
  <dcterms:created xsi:type="dcterms:W3CDTF">2016-05-13T16:03:07Z</dcterms:created>
  <dcterms:modified xsi:type="dcterms:W3CDTF">2016-12-22T20:45:11Z</dcterms:modified>
</cp:coreProperties>
</file>